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www.rosrezerv52.ru" sheetId="1" r:id="rId1"/>
  </sheets>
  <calcPr calcId="152511"/>
</workbook>
</file>

<file path=xl/calcChain.xml><?xml version="1.0" encoding="utf-8"?>
<calcChain xmlns="http://schemas.openxmlformats.org/spreadsheetml/2006/main">
  <c r="A83" i="1" l="1"/>
  <c r="A84" i="1" s="1"/>
  <c r="A85" i="1" s="1"/>
  <c r="A86" i="1" s="1"/>
  <c r="A87" i="1" s="1"/>
  <c r="A8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E22" i="1"/>
  <c r="H24" i="1"/>
  <c r="H25" i="1"/>
  <c r="E26" i="1"/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E42" i="1"/>
  <c r="H42" i="1" l="1"/>
  <c r="H56" i="1"/>
  <c r="H44" i="1" l="1"/>
  <c r="E48" i="1"/>
  <c r="H47" i="1"/>
  <c r="H46" i="1"/>
  <c r="H45" i="1"/>
  <c r="E72" i="1"/>
  <c r="E81" i="1"/>
  <c r="E65" i="1"/>
  <c r="H63" i="1"/>
  <c r="H64" i="1"/>
  <c r="E57" i="1"/>
  <c r="E54" i="1"/>
  <c r="E61" i="1"/>
  <c r="H60" i="1"/>
  <c r="H59" i="1"/>
  <c r="H50" i="1"/>
  <c r="H51" i="1"/>
  <c r="H52" i="1"/>
  <c r="H53" i="1"/>
</calcChain>
</file>

<file path=xl/sharedStrings.xml><?xml version="1.0" encoding="utf-8"?>
<sst xmlns="http://schemas.openxmlformats.org/spreadsheetml/2006/main" count="199" uniqueCount="112">
  <si>
    <t>№ п/п</t>
  </si>
  <si>
    <t xml:space="preserve">Наименование материальных ценностей </t>
  </si>
  <si>
    <t>Нормативно-техническая документация (ГОСТ, ОСТ, ТУ)</t>
  </si>
  <si>
    <t>Ед.изм.</t>
  </si>
  <si>
    <t>Дата изготовления</t>
  </si>
  <si>
    <t>т</t>
  </si>
  <si>
    <t>Инструмент металлорежущий</t>
  </si>
  <si>
    <t xml:space="preserve">Свёрла с  из стали марок Р9;Р18;Р6М5; </t>
  </si>
  <si>
    <t>шт</t>
  </si>
  <si>
    <t>Метчики из стали марок У12;Р9;Р18</t>
  </si>
  <si>
    <t>Плашки из стали марок 9ХС;ХВГ</t>
  </si>
  <si>
    <t>Фрезы из стали марок Р9;Р18;</t>
  </si>
  <si>
    <t>Долбяки из стали марки Р18</t>
  </si>
  <si>
    <t xml:space="preserve"> Специальная технологическая оснастка</t>
  </si>
  <si>
    <t>шт/кг</t>
  </si>
  <si>
    <t>14/221</t>
  </si>
  <si>
    <t>Цена с НДС</t>
  </si>
  <si>
    <t>Стоимость с НДС</t>
  </si>
  <si>
    <t xml:space="preserve">Спецификация </t>
  </si>
  <si>
    <t xml:space="preserve">(831) 423-59-80, 423-46-53 </t>
  </si>
  <si>
    <t>zakaz@rosrezerv52.ru</t>
  </si>
  <si>
    <t>http://rosrezerv52.ru</t>
  </si>
  <si>
    <t>Хранение на складе в г.  Нижний Новгород</t>
  </si>
  <si>
    <t>ТУ 14-4-1058-80</t>
  </si>
  <si>
    <t>ГОСТ 503-81</t>
  </si>
  <si>
    <t>Прокат медный</t>
  </si>
  <si>
    <t>Прокат никелевый</t>
  </si>
  <si>
    <t>Лента НП-2 0,05х120</t>
  </si>
  <si>
    <t>ГОСТ 2170-73</t>
  </si>
  <si>
    <t>Лента НП-2 0,1х120</t>
  </si>
  <si>
    <t>Лента НП-2 0,2х120</t>
  </si>
  <si>
    <t>ГОСТ 21931-76</t>
  </si>
  <si>
    <t xml:space="preserve">Лента стальная холоднокатаная </t>
  </si>
  <si>
    <t>тн.</t>
  </si>
  <si>
    <t xml:space="preserve">Лента 0,1х25 08ПС </t>
  </si>
  <si>
    <t>Лента  0,09х25 08ПС</t>
  </si>
  <si>
    <t>Лента 08КП-Н-ТШ2Б 0,5х13</t>
  </si>
  <si>
    <t>ГОСТ 13726-97</t>
  </si>
  <si>
    <t>Прокат алюминевый</t>
  </si>
  <si>
    <t>ТУ 16-705.492-2005</t>
  </si>
  <si>
    <t>ТУ 16К71-087-90,
ТУ 16-705.492-2005</t>
  </si>
  <si>
    <t>Проволока нитьевая молибденовая, в том числе:</t>
  </si>
  <si>
    <t>тыс.м.</t>
  </si>
  <si>
    <t>ГОСТ 27266-87</t>
  </si>
  <si>
    <t>Проволока нитьевая вольфрамовая, в том числе:</t>
  </si>
  <si>
    <t>ГОСТ 19671-81</t>
  </si>
  <si>
    <t xml:space="preserve"> Припой </t>
  </si>
  <si>
    <t>Лента 0,25х90 АД1Н РЛ</t>
  </si>
  <si>
    <t>Количество, тонн</t>
  </si>
  <si>
    <t>Припой Ø 1,5 ПОССу 8-3</t>
  </si>
  <si>
    <t>Припой Ø 2,0 ПОССу 8-3</t>
  </si>
  <si>
    <t>Проволока медная Ø0,35 ММ</t>
  </si>
  <si>
    <t>Проволока медная Ø0,5 ММ</t>
  </si>
  <si>
    <t>Проволока Ø0,120 МЧ-II</t>
  </si>
  <si>
    <t>Проволока Ø0,200 МЧ-II</t>
  </si>
  <si>
    <t>Проволока Ø0,060 МЧ-I</t>
  </si>
  <si>
    <t>Проволока Ø0,080 МЧ-I</t>
  </si>
  <si>
    <t>Проволока Ø0,120 МЧ-I</t>
  </si>
  <si>
    <t>Проволока Ø0,057 ВА-I</t>
  </si>
  <si>
    <t>Проволока Ø0,043 ВА-I</t>
  </si>
  <si>
    <t>Проволока Ø0,031 ВА-I</t>
  </si>
  <si>
    <t>Проволока Ø0,168 ВА-I</t>
  </si>
  <si>
    <t>Проволока Ø0,0185 ВА-I</t>
  </si>
  <si>
    <t>Проволока Ø0,024 ВА-I</t>
  </si>
  <si>
    <t>Прокат серебрянка быстрорежущий, в т.ч. Р6АМ5</t>
  </si>
  <si>
    <t>ГОСТ 14955-77</t>
  </si>
  <si>
    <t>ГОСТ 14955-78</t>
  </si>
  <si>
    <t>ГОСТ 14955-79</t>
  </si>
  <si>
    <t>ГОСТ 14955-80</t>
  </si>
  <si>
    <t>ГОСТ 14955-81</t>
  </si>
  <si>
    <t>ГОСТ 14955-82</t>
  </si>
  <si>
    <t>ГОСТ 14955-83</t>
  </si>
  <si>
    <t>ГОСТ 14955-84</t>
  </si>
  <si>
    <t>ГОСТ 14955-85</t>
  </si>
  <si>
    <t>ГОСТ 14955-86</t>
  </si>
  <si>
    <t>ГОСТ 14955-87</t>
  </si>
  <si>
    <t>ГОСТ 14955-88</t>
  </si>
  <si>
    <t>ГОСТ 14955-89</t>
  </si>
  <si>
    <t>ГОСТ 14955-90</t>
  </si>
  <si>
    <t xml:space="preserve">Круг Р6АМ5 ф 2,0мм </t>
  </si>
  <si>
    <t xml:space="preserve">Круг Р6АМ5 ф 2,50мм </t>
  </si>
  <si>
    <t>Круг Р6АМ5 ф 2,60мм</t>
  </si>
  <si>
    <t xml:space="preserve">Круг Р6АМ5 ф 2,75мм </t>
  </si>
  <si>
    <t xml:space="preserve">Круг Р6АМ5 ф 2,80мм </t>
  </si>
  <si>
    <t xml:space="preserve">Круг Р6АМ5 ф 3,10мм </t>
  </si>
  <si>
    <t xml:space="preserve">Круг Р6АМ5 ф 3,40мм </t>
  </si>
  <si>
    <t xml:space="preserve">Круг Р6АМ5 ф 3,50мм </t>
  </si>
  <si>
    <t xml:space="preserve">Круг Р6АМ5 ф 4,30мм </t>
  </si>
  <si>
    <t xml:space="preserve">Круг Р6АМ5 ф 5,0мм </t>
  </si>
  <si>
    <t xml:space="preserve">Круг Р6АМ5 ф 5,10мм </t>
  </si>
  <si>
    <t xml:space="preserve">Круг Р6АМ5 ф 7,80мм </t>
  </si>
  <si>
    <t xml:space="preserve">Круг Р6АМ5 ф 7,90мм </t>
  </si>
  <si>
    <t xml:space="preserve">Круг Р6АМ5 ф 8,00мм </t>
  </si>
  <si>
    <t>Прокат титановый:</t>
  </si>
  <si>
    <t>Пруток спл.3В д.40</t>
  </si>
  <si>
    <t xml:space="preserve"> ГОСТ 19807-91</t>
  </si>
  <si>
    <t>Пруток спл.3В д.45</t>
  </si>
  <si>
    <t>Пруток спл.3В д.65</t>
  </si>
  <si>
    <t>Пруток спл.3В д.70</t>
  </si>
  <si>
    <t>Пруток спл.3В д.90</t>
  </si>
  <si>
    <t>Пруток спл.3В д.120</t>
  </si>
  <si>
    <t>Пруток спл.3В д.130</t>
  </si>
  <si>
    <t>Пруток  пл.3В д.150</t>
  </si>
  <si>
    <t>Трубы спл. 7М 18*2,5</t>
  </si>
  <si>
    <t>Лист спл. 40 1,5*800*2000</t>
  </si>
  <si>
    <t>Лист спл. 40 2,0*1000*2000</t>
  </si>
  <si>
    <t>Лист спл. 40 3,0*800*2000</t>
  </si>
  <si>
    <t>Лист ВТ-1-0 4,0*1000*2000</t>
  </si>
  <si>
    <t>Прокат медный:</t>
  </si>
  <si>
    <t xml:space="preserve"> ГОСТ 617-2006</t>
  </si>
  <si>
    <t>Труба МЗР 25*2,0</t>
  </si>
  <si>
    <t>Труба МЗР 45*2,5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</si>
</sst>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#,##0.00;[Red]#,##0.00"/>
    <numFmt numFmtId="166" formatCode="#,##0.000"/>
    <numFmt numFmtId="167" formatCode="dd/mm/yy;@"/>
    <numFmt numFmtId="168" formatCode="#,##0.0"/>
    <numFmt numFmtId="169" formatCode="0.000"/>
    <numFmt numFmtId="170" formatCode="#,##0.00000"/>
    <numFmt numFmtId="171" formatCode="0.00000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justify" wrapText="1"/>
    </xf>
    <xf numFmtId="0" fontId="7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/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/>
    </xf>
    <xf numFmtId="0" fontId="9" fillId="0" borderId="0" xfId="0" applyFont="1"/>
    <xf numFmtId="165" fontId="9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9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K22" sqref="K22"/>
    </sheetView>
  </sheetViews>
  <sheetFormatPr defaultRowHeight="15" x14ac:dyDescent="0.25"/>
  <cols>
    <col min="1" max="1" width="4.42578125" style="56" customWidth="1"/>
    <col min="2" max="2" width="24.85546875" style="56" customWidth="1"/>
    <col min="3" max="3" width="15.42578125" style="56" customWidth="1"/>
    <col min="4" max="4" width="6.85546875" style="56" customWidth="1"/>
    <col min="5" max="5" width="10.7109375" style="56" customWidth="1"/>
    <col min="6" max="6" width="6.42578125" style="56" customWidth="1"/>
    <col min="7" max="7" width="9.85546875" style="57" customWidth="1"/>
    <col min="8" max="8" width="10.85546875" style="57" customWidth="1"/>
  </cols>
  <sheetData>
    <row r="1" spans="1:9" ht="15.75" x14ac:dyDescent="0.25">
      <c r="A1" s="83" t="s">
        <v>18</v>
      </c>
      <c r="B1" s="83"/>
      <c r="C1" s="83"/>
      <c r="D1" s="83"/>
      <c r="E1" s="83"/>
      <c r="F1" s="83"/>
      <c r="G1" s="83"/>
      <c r="H1" s="83"/>
      <c r="I1" s="1"/>
    </row>
    <row r="2" spans="1:9" ht="15.75" x14ac:dyDescent="0.25">
      <c r="A2" s="84" t="s">
        <v>19</v>
      </c>
      <c r="B2" s="84"/>
      <c r="C2" s="84"/>
      <c r="D2" s="84"/>
      <c r="E2" s="84"/>
      <c r="F2" s="84"/>
      <c r="G2" s="84"/>
      <c r="H2" s="84"/>
      <c r="I2" s="2"/>
    </row>
    <row r="3" spans="1:9" ht="15.75" x14ac:dyDescent="0.25">
      <c r="A3" s="85" t="s">
        <v>20</v>
      </c>
      <c r="B3" s="86"/>
      <c r="C3" s="86"/>
      <c r="D3" s="86"/>
      <c r="E3" s="86"/>
      <c r="F3" s="86"/>
      <c r="G3" s="86"/>
      <c r="H3" s="86"/>
      <c r="I3" s="2"/>
    </row>
    <row r="4" spans="1:9" ht="15.75" x14ac:dyDescent="0.25">
      <c r="A4" s="85" t="s">
        <v>21</v>
      </c>
      <c r="B4" s="85"/>
      <c r="C4" s="85"/>
      <c r="D4" s="85"/>
      <c r="E4" s="85"/>
      <c r="F4" s="85"/>
      <c r="G4" s="85"/>
      <c r="H4" s="85"/>
      <c r="I4" s="3"/>
    </row>
    <row r="5" spans="1:9" ht="22.5" customHeight="1" x14ac:dyDescent="0.25">
      <c r="A5" s="87" t="s">
        <v>22</v>
      </c>
      <c r="B5" s="87"/>
      <c r="C5" s="87"/>
      <c r="D5" s="87"/>
      <c r="E5" s="87"/>
      <c r="F5" s="87"/>
      <c r="G5" s="87"/>
      <c r="H5" s="87"/>
      <c r="I5" s="4"/>
    </row>
    <row r="6" spans="1:9" ht="48" x14ac:dyDescent="0.25">
      <c r="A6" s="11" t="s">
        <v>0</v>
      </c>
      <c r="B6" s="11" t="s">
        <v>1</v>
      </c>
      <c r="C6" s="11" t="s">
        <v>2</v>
      </c>
      <c r="D6" s="11" t="s">
        <v>3</v>
      </c>
      <c r="E6" s="12" t="s">
        <v>48</v>
      </c>
      <c r="F6" s="11" t="s">
        <v>4</v>
      </c>
      <c r="G6" s="11" t="s">
        <v>16</v>
      </c>
      <c r="H6" s="11" t="s">
        <v>17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4">
        <v>6</v>
      </c>
      <c r="G7" s="14">
        <v>7</v>
      </c>
      <c r="H7" s="14">
        <v>8</v>
      </c>
    </row>
    <row r="8" spans="1:9" x14ac:dyDescent="0.25">
      <c r="A8" s="80"/>
      <c r="B8" s="82" t="s">
        <v>93</v>
      </c>
      <c r="C8" s="77"/>
      <c r="D8" s="77"/>
      <c r="E8" s="79"/>
      <c r="F8" s="75"/>
      <c r="G8" s="78"/>
      <c r="H8" s="76"/>
    </row>
    <row r="9" spans="1:9" x14ac:dyDescent="0.25">
      <c r="A9" s="80"/>
      <c r="B9" s="81" t="s">
        <v>94</v>
      </c>
      <c r="C9" s="77" t="s">
        <v>95</v>
      </c>
      <c r="D9" s="77" t="s">
        <v>5</v>
      </c>
      <c r="E9" s="79">
        <v>0.32800000000000001</v>
      </c>
      <c r="F9" s="75">
        <v>1982</v>
      </c>
      <c r="G9" s="78">
        <v>1400000</v>
      </c>
      <c r="H9" s="76">
        <f t="shared" ref="H9:H25" si="0">E9*G9</f>
        <v>459200</v>
      </c>
    </row>
    <row r="10" spans="1:9" x14ac:dyDescent="0.25">
      <c r="A10" s="80"/>
      <c r="B10" s="81" t="s">
        <v>96</v>
      </c>
      <c r="C10" s="77" t="s">
        <v>95</v>
      </c>
      <c r="D10" s="77" t="s">
        <v>5</v>
      </c>
      <c r="E10" s="79">
        <v>0.2</v>
      </c>
      <c r="F10" s="75">
        <v>1988</v>
      </c>
      <c r="G10" s="78">
        <v>1400000</v>
      </c>
      <c r="H10" s="76">
        <f t="shared" si="0"/>
        <v>280000</v>
      </c>
    </row>
    <row r="11" spans="1:9" x14ac:dyDescent="0.25">
      <c r="A11" s="80"/>
      <c r="B11" s="81" t="s">
        <v>97</v>
      </c>
      <c r="C11" s="77" t="s">
        <v>95</v>
      </c>
      <c r="D11" s="77" t="s">
        <v>5</v>
      </c>
      <c r="E11" s="79">
        <v>0.16600000000000001</v>
      </c>
      <c r="F11" s="75">
        <v>1988</v>
      </c>
      <c r="G11" s="78">
        <v>1400000</v>
      </c>
      <c r="H11" s="76">
        <f t="shared" si="0"/>
        <v>232400</v>
      </c>
    </row>
    <row r="12" spans="1:9" x14ac:dyDescent="0.25">
      <c r="A12" s="80"/>
      <c r="B12" s="81" t="s">
        <v>98</v>
      </c>
      <c r="C12" s="77" t="s">
        <v>95</v>
      </c>
      <c r="D12" s="77" t="s">
        <v>5</v>
      </c>
      <c r="E12" s="79">
        <v>7.1999999999999995E-2</v>
      </c>
      <c r="F12" s="75">
        <v>1983</v>
      </c>
      <c r="G12" s="78">
        <v>1400000</v>
      </c>
      <c r="H12" s="76">
        <f t="shared" si="0"/>
        <v>100799.99999999999</v>
      </c>
    </row>
    <row r="13" spans="1:9" x14ac:dyDescent="0.25">
      <c r="A13" s="80"/>
      <c r="B13" s="81" t="s">
        <v>99</v>
      </c>
      <c r="C13" s="77" t="s">
        <v>95</v>
      </c>
      <c r="D13" s="77" t="s">
        <v>5</v>
      </c>
      <c r="E13" s="79">
        <v>6.2E-2</v>
      </c>
      <c r="F13" s="75">
        <v>1976</v>
      </c>
      <c r="G13" s="78">
        <v>1400000</v>
      </c>
      <c r="H13" s="76">
        <f t="shared" si="0"/>
        <v>86800</v>
      </c>
    </row>
    <row r="14" spans="1:9" x14ac:dyDescent="0.25">
      <c r="A14" s="80"/>
      <c r="B14" s="81" t="s">
        <v>100</v>
      </c>
      <c r="C14" s="77" t="s">
        <v>95</v>
      </c>
      <c r="D14" s="77" t="s">
        <v>5</v>
      </c>
      <c r="E14" s="79">
        <v>0.13200000000000001</v>
      </c>
      <c r="F14" s="75">
        <v>1976</v>
      </c>
      <c r="G14" s="78">
        <v>1400000</v>
      </c>
      <c r="H14" s="76">
        <f t="shared" si="0"/>
        <v>184800</v>
      </c>
    </row>
    <row r="15" spans="1:9" x14ac:dyDescent="0.25">
      <c r="A15" s="80"/>
      <c r="B15" s="81" t="s">
        <v>101</v>
      </c>
      <c r="C15" s="77" t="s">
        <v>95</v>
      </c>
      <c r="D15" s="77" t="s">
        <v>5</v>
      </c>
      <c r="E15" s="79">
        <v>7.0000000000000007E-2</v>
      </c>
      <c r="F15" s="75">
        <v>1989</v>
      </c>
      <c r="G15" s="78">
        <v>1400000</v>
      </c>
      <c r="H15" s="76">
        <f t="shared" si="0"/>
        <v>98000.000000000015</v>
      </c>
    </row>
    <row r="16" spans="1:9" x14ac:dyDescent="0.25">
      <c r="A16" s="80"/>
      <c r="B16" s="81" t="s">
        <v>102</v>
      </c>
      <c r="C16" s="77" t="s">
        <v>95</v>
      </c>
      <c r="D16" s="77" t="s">
        <v>5</v>
      </c>
      <c r="E16" s="79">
        <v>0.155</v>
      </c>
      <c r="F16" s="75">
        <v>1975</v>
      </c>
      <c r="G16" s="78">
        <v>1400000</v>
      </c>
      <c r="H16" s="76">
        <f t="shared" si="0"/>
        <v>217000</v>
      </c>
    </row>
    <row r="17" spans="1:8" x14ac:dyDescent="0.25">
      <c r="A17" s="80"/>
      <c r="B17" s="81" t="s">
        <v>103</v>
      </c>
      <c r="C17" s="77" t="s">
        <v>95</v>
      </c>
      <c r="D17" s="77" t="s">
        <v>5</v>
      </c>
      <c r="E17" s="79">
        <v>1.1060000000000001</v>
      </c>
      <c r="F17" s="75">
        <v>1983</v>
      </c>
      <c r="G17" s="78">
        <v>1400000</v>
      </c>
      <c r="H17" s="76">
        <f t="shared" si="0"/>
        <v>1548400.0000000002</v>
      </c>
    </row>
    <row r="18" spans="1:8" x14ac:dyDescent="0.25">
      <c r="A18" s="80"/>
      <c r="B18" s="81" t="s">
        <v>104</v>
      </c>
      <c r="C18" s="77" t="s">
        <v>95</v>
      </c>
      <c r="D18" s="77" t="s">
        <v>5</v>
      </c>
      <c r="E18" s="79">
        <v>0.22600000000000001</v>
      </c>
      <c r="F18" s="75">
        <v>1988</v>
      </c>
      <c r="G18" s="78">
        <v>1400000</v>
      </c>
      <c r="H18" s="76">
        <f t="shared" si="0"/>
        <v>316400</v>
      </c>
    </row>
    <row r="19" spans="1:8" x14ac:dyDescent="0.25">
      <c r="A19" s="80"/>
      <c r="B19" s="81" t="s">
        <v>105</v>
      </c>
      <c r="C19" s="77" t="s">
        <v>95</v>
      </c>
      <c r="D19" s="77" t="s">
        <v>5</v>
      </c>
      <c r="E19" s="79">
        <v>0.108</v>
      </c>
      <c r="F19" s="75">
        <v>1993</v>
      </c>
      <c r="G19" s="78">
        <v>1400000</v>
      </c>
      <c r="H19" s="76">
        <f t="shared" si="0"/>
        <v>151200</v>
      </c>
    </row>
    <row r="20" spans="1:8" x14ac:dyDescent="0.25">
      <c r="A20" s="80"/>
      <c r="B20" s="81" t="s">
        <v>106</v>
      </c>
      <c r="C20" s="77" t="s">
        <v>95</v>
      </c>
      <c r="D20" s="77" t="s">
        <v>5</v>
      </c>
      <c r="E20" s="79">
        <v>0.22800000000000001</v>
      </c>
      <c r="F20" s="75">
        <v>1977</v>
      </c>
      <c r="G20" s="78">
        <v>1400000</v>
      </c>
      <c r="H20" s="76">
        <f t="shared" si="0"/>
        <v>319200</v>
      </c>
    </row>
    <row r="21" spans="1:8" x14ac:dyDescent="0.25">
      <c r="A21" s="80"/>
      <c r="B21" s="81" t="s">
        <v>107</v>
      </c>
      <c r="C21" s="77" t="s">
        <v>95</v>
      </c>
      <c r="D21" s="77" t="s">
        <v>5</v>
      </c>
      <c r="E21" s="79">
        <v>0.14699999999999999</v>
      </c>
      <c r="F21" s="75">
        <v>1982</v>
      </c>
      <c r="G21" s="78">
        <v>1400000</v>
      </c>
      <c r="H21" s="76">
        <f t="shared" si="0"/>
        <v>205800</v>
      </c>
    </row>
    <row r="22" spans="1:8" x14ac:dyDescent="0.25">
      <c r="A22" s="80"/>
      <c r="B22" s="81"/>
      <c r="C22" s="77"/>
      <c r="D22" s="77"/>
      <c r="E22" s="74">
        <f>SUM(E9:E21)</f>
        <v>3.0000000000000004</v>
      </c>
      <c r="F22" s="75"/>
      <c r="G22" s="78"/>
      <c r="H22" s="76"/>
    </row>
    <row r="23" spans="1:8" x14ac:dyDescent="0.25">
      <c r="A23" s="80"/>
      <c r="B23" s="82" t="s">
        <v>108</v>
      </c>
      <c r="C23" s="77"/>
      <c r="D23" s="77"/>
      <c r="E23" s="79"/>
      <c r="F23" s="75"/>
      <c r="G23" s="78"/>
      <c r="H23" s="76"/>
    </row>
    <row r="24" spans="1:8" x14ac:dyDescent="0.25">
      <c r="A24" s="80"/>
      <c r="B24" s="81" t="s">
        <v>110</v>
      </c>
      <c r="C24" s="77" t="s">
        <v>109</v>
      </c>
      <c r="D24" s="77" t="s">
        <v>5</v>
      </c>
      <c r="E24" s="79">
        <v>0.97099999999999997</v>
      </c>
      <c r="F24" s="75">
        <v>1986</v>
      </c>
      <c r="G24" s="78">
        <v>400000</v>
      </c>
      <c r="H24" s="76">
        <f t="shared" si="0"/>
        <v>388400</v>
      </c>
    </row>
    <row r="25" spans="1:8" x14ac:dyDescent="0.25">
      <c r="A25" s="80"/>
      <c r="B25" s="81" t="s">
        <v>111</v>
      </c>
      <c r="C25" s="77" t="s">
        <v>109</v>
      </c>
      <c r="D25" s="77" t="s">
        <v>5</v>
      </c>
      <c r="E25" s="79">
        <v>0.5</v>
      </c>
      <c r="F25" s="75">
        <v>1988</v>
      </c>
      <c r="G25" s="78">
        <v>400000</v>
      </c>
      <c r="H25" s="76">
        <f t="shared" si="0"/>
        <v>200000</v>
      </c>
    </row>
    <row r="26" spans="1:8" x14ac:dyDescent="0.25">
      <c r="A26" s="80"/>
      <c r="B26" s="81"/>
      <c r="C26" s="77"/>
      <c r="D26" s="77"/>
      <c r="E26" s="74">
        <f>SUM(E24:E25)</f>
        <v>1.4710000000000001</v>
      </c>
      <c r="F26" s="75"/>
      <c r="G26" s="78"/>
      <c r="H26" s="76"/>
    </row>
    <row r="27" spans="1:8" ht="36" x14ac:dyDescent="0.25">
      <c r="A27" s="61"/>
      <c r="B27" s="60" t="s">
        <v>64</v>
      </c>
      <c r="C27" s="16"/>
      <c r="D27" s="72"/>
      <c r="E27" s="71"/>
      <c r="F27" s="29"/>
      <c r="G27" s="29"/>
      <c r="H27" s="73"/>
    </row>
    <row r="28" spans="1:8" x14ac:dyDescent="0.25">
      <c r="A28" s="61">
        <v>1</v>
      </c>
      <c r="B28" s="64" t="s">
        <v>79</v>
      </c>
      <c r="C28" s="16" t="s">
        <v>65</v>
      </c>
      <c r="D28" s="16" t="s">
        <v>5</v>
      </c>
      <c r="E28" s="62">
        <v>0.19</v>
      </c>
      <c r="F28" s="62">
        <v>1986</v>
      </c>
      <c r="G28" s="29">
        <v>550000</v>
      </c>
      <c r="H28" s="29">
        <f t="shared" ref="H28:H41" si="1">G28*E28</f>
        <v>104500</v>
      </c>
    </row>
    <row r="29" spans="1:8" x14ac:dyDescent="0.25">
      <c r="A29" s="61">
        <v>2</v>
      </c>
      <c r="B29" s="64" t="s">
        <v>80</v>
      </c>
      <c r="C29" s="16" t="s">
        <v>66</v>
      </c>
      <c r="D29" s="16" t="s">
        <v>5</v>
      </c>
      <c r="E29" s="62">
        <v>0.14130000000000001</v>
      </c>
      <c r="F29" s="62">
        <v>1986</v>
      </c>
      <c r="G29" s="29">
        <v>550000</v>
      </c>
      <c r="H29" s="29">
        <f t="shared" si="1"/>
        <v>77715</v>
      </c>
    </row>
    <row r="30" spans="1:8" x14ac:dyDescent="0.25">
      <c r="A30" s="61">
        <v>3</v>
      </c>
      <c r="B30" s="69" t="s">
        <v>81</v>
      </c>
      <c r="C30" s="16" t="s">
        <v>67</v>
      </c>
      <c r="D30" s="16" t="s">
        <v>5</v>
      </c>
      <c r="E30" s="68">
        <v>0.20774999999999999</v>
      </c>
      <c r="F30" s="62">
        <v>1986</v>
      </c>
      <c r="G30" s="29">
        <v>550000</v>
      </c>
      <c r="H30" s="29">
        <f t="shared" si="1"/>
        <v>114262.5</v>
      </c>
    </row>
    <row r="31" spans="1:8" x14ac:dyDescent="0.25">
      <c r="A31" s="61">
        <v>4</v>
      </c>
      <c r="B31" s="64" t="s">
        <v>82</v>
      </c>
      <c r="C31" s="16" t="s">
        <v>68</v>
      </c>
      <c r="D31" s="16" t="s">
        <v>5</v>
      </c>
      <c r="E31" s="70">
        <v>5.5399999999999998E-2</v>
      </c>
      <c r="F31" s="62">
        <v>1986</v>
      </c>
      <c r="G31" s="29">
        <v>550000</v>
      </c>
      <c r="H31" s="29">
        <f t="shared" si="1"/>
        <v>30470</v>
      </c>
    </row>
    <row r="32" spans="1:8" x14ac:dyDescent="0.25">
      <c r="A32" s="61">
        <v>5</v>
      </c>
      <c r="B32" s="64" t="s">
        <v>83</v>
      </c>
      <c r="C32" s="16" t="s">
        <v>69</v>
      </c>
      <c r="D32" s="16" t="s">
        <v>5</v>
      </c>
      <c r="E32" s="62">
        <v>0.41849999999999998</v>
      </c>
      <c r="F32" s="62">
        <v>1986</v>
      </c>
      <c r="G32" s="29">
        <v>550000</v>
      </c>
      <c r="H32" s="29">
        <f t="shared" si="1"/>
        <v>230175</v>
      </c>
    </row>
    <row r="33" spans="1:8" x14ac:dyDescent="0.25">
      <c r="A33" s="61">
        <v>6</v>
      </c>
      <c r="B33" s="64" t="s">
        <v>84</v>
      </c>
      <c r="C33" s="16" t="s">
        <v>70</v>
      </c>
      <c r="D33" s="16" t="s">
        <v>5</v>
      </c>
      <c r="E33" s="62">
        <v>0.35</v>
      </c>
      <c r="F33" s="62">
        <v>1986</v>
      </c>
      <c r="G33" s="29">
        <v>550000</v>
      </c>
      <c r="H33" s="29">
        <f t="shared" si="1"/>
        <v>192500</v>
      </c>
    </row>
    <row r="34" spans="1:8" x14ac:dyDescent="0.25">
      <c r="A34" s="61">
        <v>7</v>
      </c>
      <c r="B34" s="69" t="s">
        <v>85</v>
      </c>
      <c r="C34" s="16" t="s">
        <v>71</v>
      </c>
      <c r="D34" s="16" t="s">
        <v>5</v>
      </c>
      <c r="E34" s="62">
        <v>1.9</v>
      </c>
      <c r="F34" s="62">
        <v>1986</v>
      </c>
      <c r="G34" s="29">
        <v>550000</v>
      </c>
      <c r="H34" s="29">
        <f t="shared" si="1"/>
        <v>1045000</v>
      </c>
    </row>
    <row r="35" spans="1:8" x14ac:dyDescent="0.25">
      <c r="A35" s="61">
        <v>8</v>
      </c>
      <c r="B35" s="64" t="s">
        <v>86</v>
      </c>
      <c r="C35" s="16" t="s">
        <v>72</v>
      </c>
      <c r="D35" s="16" t="s">
        <v>5</v>
      </c>
      <c r="E35" s="68">
        <v>9.7250000000000003E-2</v>
      </c>
      <c r="F35" s="62">
        <v>1986</v>
      </c>
      <c r="G35" s="29">
        <v>550000</v>
      </c>
      <c r="H35" s="29">
        <f t="shared" si="1"/>
        <v>53487.5</v>
      </c>
    </row>
    <row r="36" spans="1:8" x14ac:dyDescent="0.25">
      <c r="A36" s="61">
        <v>9</v>
      </c>
      <c r="B36" s="64" t="s">
        <v>87</v>
      </c>
      <c r="C36" s="16" t="s">
        <v>73</v>
      </c>
      <c r="D36" s="16" t="s">
        <v>5</v>
      </c>
      <c r="E36" s="63">
        <v>0.3</v>
      </c>
      <c r="F36" s="62">
        <v>1986</v>
      </c>
      <c r="G36" s="29">
        <v>550000</v>
      </c>
      <c r="H36" s="29">
        <f t="shared" si="1"/>
        <v>165000</v>
      </c>
    </row>
    <row r="37" spans="1:8" x14ac:dyDescent="0.25">
      <c r="A37" s="61">
        <v>10</v>
      </c>
      <c r="B37" s="64" t="s">
        <v>88</v>
      </c>
      <c r="C37" s="16" t="s">
        <v>74</v>
      </c>
      <c r="D37" s="16" t="s">
        <v>5</v>
      </c>
      <c r="E37" s="67">
        <v>0.40794999999999998</v>
      </c>
      <c r="F37" s="62">
        <v>1986</v>
      </c>
      <c r="G37" s="29">
        <v>550000</v>
      </c>
      <c r="H37" s="29">
        <f t="shared" si="1"/>
        <v>224372.5</v>
      </c>
    </row>
    <row r="38" spans="1:8" x14ac:dyDescent="0.25">
      <c r="A38" s="61">
        <v>11</v>
      </c>
      <c r="B38" s="64" t="s">
        <v>89</v>
      </c>
      <c r="C38" s="16" t="s">
        <v>75</v>
      </c>
      <c r="D38" s="16" t="s">
        <v>5</v>
      </c>
      <c r="E38" s="66">
        <v>6.0000000000000001E-3</v>
      </c>
      <c r="F38" s="62">
        <v>1986</v>
      </c>
      <c r="G38" s="29">
        <v>550000</v>
      </c>
      <c r="H38" s="29">
        <f t="shared" si="1"/>
        <v>3300</v>
      </c>
    </row>
    <row r="39" spans="1:8" x14ac:dyDescent="0.25">
      <c r="A39" s="61">
        <v>12</v>
      </c>
      <c r="B39" s="64" t="s">
        <v>90</v>
      </c>
      <c r="C39" s="16" t="s">
        <v>76</v>
      </c>
      <c r="D39" s="16" t="s">
        <v>5</v>
      </c>
      <c r="E39" s="65">
        <v>0.75</v>
      </c>
      <c r="F39" s="62">
        <v>1986</v>
      </c>
      <c r="G39" s="29">
        <v>550000</v>
      </c>
      <c r="H39" s="29">
        <f t="shared" si="1"/>
        <v>412500</v>
      </c>
    </row>
    <row r="40" spans="1:8" x14ac:dyDescent="0.25">
      <c r="A40" s="61">
        <v>13</v>
      </c>
      <c r="B40" s="64" t="s">
        <v>91</v>
      </c>
      <c r="C40" s="16" t="s">
        <v>77</v>
      </c>
      <c r="D40" s="16" t="s">
        <v>5</v>
      </c>
      <c r="E40" s="65">
        <v>0.64</v>
      </c>
      <c r="F40" s="62">
        <v>1986</v>
      </c>
      <c r="G40" s="29">
        <v>550000</v>
      </c>
      <c r="H40" s="29">
        <f t="shared" si="1"/>
        <v>352000</v>
      </c>
    </row>
    <row r="41" spans="1:8" x14ac:dyDescent="0.25">
      <c r="A41" s="61">
        <v>14</v>
      </c>
      <c r="B41" s="64" t="s">
        <v>92</v>
      </c>
      <c r="C41" s="16" t="s">
        <v>78</v>
      </c>
      <c r="D41" s="16" t="s">
        <v>5</v>
      </c>
      <c r="E41" s="63">
        <v>0.4</v>
      </c>
      <c r="F41" s="62">
        <v>1986</v>
      </c>
      <c r="G41" s="29">
        <v>550000</v>
      </c>
      <c r="H41" s="29">
        <f t="shared" si="1"/>
        <v>220000</v>
      </c>
    </row>
    <row r="42" spans="1:8" x14ac:dyDescent="0.25">
      <c r="A42" s="61"/>
      <c r="B42" s="60"/>
      <c r="C42" s="16"/>
      <c r="D42" s="16"/>
      <c r="E42" s="59">
        <f>SUM(E28:E41)</f>
        <v>5.8641499999999995</v>
      </c>
      <c r="F42" s="59"/>
      <c r="G42" s="29"/>
      <c r="H42" s="58">
        <f>SUM(H28:H41)</f>
        <v>3225282.5</v>
      </c>
    </row>
    <row r="43" spans="1:8" ht="24" x14ac:dyDescent="0.25">
      <c r="A43" s="5"/>
      <c r="B43" s="15" t="s">
        <v>32</v>
      </c>
      <c r="C43" s="6"/>
      <c r="D43" s="7"/>
      <c r="E43" s="5"/>
      <c r="F43" s="8"/>
      <c r="G43" s="9"/>
      <c r="H43" s="10"/>
    </row>
    <row r="44" spans="1:8" x14ac:dyDescent="0.25">
      <c r="A44" s="16">
        <v>1</v>
      </c>
      <c r="B44" s="17" t="s">
        <v>35</v>
      </c>
      <c r="C44" s="18" t="s">
        <v>23</v>
      </c>
      <c r="D44" s="19" t="s">
        <v>5</v>
      </c>
      <c r="E44" s="20">
        <v>3.5870000000000002</v>
      </c>
      <c r="F44" s="23">
        <v>2010</v>
      </c>
      <c r="G44" s="22">
        <v>30000</v>
      </c>
      <c r="H44" s="22">
        <f>E44*G44</f>
        <v>107610</v>
      </c>
    </row>
    <row r="45" spans="1:8" x14ac:dyDescent="0.25">
      <c r="A45" s="16">
        <v>2</v>
      </c>
      <c r="B45" s="17" t="s">
        <v>34</v>
      </c>
      <c r="C45" s="18" t="s">
        <v>23</v>
      </c>
      <c r="D45" s="19" t="s">
        <v>5</v>
      </c>
      <c r="E45" s="20">
        <v>4.5129999999999999</v>
      </c>
      <c r="F45" s="23">
        <v>2010</v>
      </c>
      <c r="G45" s="22">
        <v>30000</v>
      </c>
      <c r="H45" s="22">
        <f>E45*G45</f>
        <v>135390</v>
      </c>
    </row>
    <row r="46" spans="1:8" x14ac:dyDescent="0.25">
      <c r="A46" s="16">
        <v>6</v>
      </c>
      <c r="B46" s="17" t="s">
        <v>36</v>
      </c>
      <c r="C46" s="18" t="s">
        <v>24</v>
      </c>
      <c r="D46" s="19" t="s">
        <v>5</v>
      </c>
      <c r="E46" s="20">
        <v>4.3360000000000003</v>
      </c>
      <c r="F46" s="23">
        <v>2010</v>
      </c>
      <c r="G46" s="22">
        <v>30000</v>
      </c>
      <c r="H46" s="22">
        <f>E46*G46</f>
        <v>130080.00000000001</v>
      </c>
    </row>
    <row r="47" spans="1:8" x14ac:dyDescent="0.25">
      <c r="A47" s="16">
        <v>7</v>
      </c>
      <c r="B47" s="17" t="s">
        <v>36</v>
      </c>
      <c r="C47" s="18" t="s">
        <v>24</v>
      </c>
      <c r="D47" s="19" t="s">
        <v>5</v>
      </c>
      <c r="E47" s="20">
        <v>2.8540000000000001</v>
      </c>
      <c r="F47" s="23">
        <v>2008</v>
      </c>
      <c r="G47" s="22">
        <v>30000</v>
      </c>
      <c r="H47" s="22">
        <f>E47*G47</f>
        <v>85620</v>
      </c>
    </row>
    <row r="48" spans="1:8" x14ac:dyDescent="0.25">
      <c r="A48" s="26"/>
      <c r="B48" s="27"/>
      <c r="C48" s="26"/>
      <c r="D48" s="26"/>
      <c r="E48" s="28">
        <f>SUM(E44:E47)</f>
        <v>15.29</v>
      </c>
      <c r="F48" s="23"/>
      <c r="G48" s="29"/>
      <c r="H48" s="29"/>
    </row>
    <row r="49" spans="1:8" x14ac:dyDescent="0.25">
      <c r="A49" s="16"/>
      <c r="B49" s="15" t="s">
        <v>26</v>
      </c>
      <c r="C49" s="6"/>
      <c r="D49" s="7"/>
      <c r="E49" s="8"/>
      <c r="F49" s="23"/>
      <c r="G49" s="30"/>
      <c r="H49" s="22"/>
    </row>
    <row r="50" spans="1:8" x14ac:dyDescent="0.25">
      <c r="A50" s="16">
        <v>1</v>
      </c>
      <c r="B50" s="17" t="s">
        <v>27</v>
      </c>
      <c r="C50" s="18" t="s">
        <v>28</v>
      </c>
      <c r="D50" s="19" t="s">
        <v>5</v>
      </c>
      <c r="E50" s="31">
        <v>8.9700000000000002E-2</v>
      </c>
      <c r="F50" s="23">
        <v>2009</v>
      </c>
      <c r="G50" s="22">
        <v>1500000</v>
      </c>
      <c r="H50" s="22">
        <f>G50*E50</f>
        <v>134550</v>
      </c>
    </row>
    <row r="51" spans="1:8" x14ac:dyDescent="0.25">
      <c r="A51" s="16">
        <v>2</v>
      </c>
      <c r="B51" s="17" t="s">
        <v>29</v>
      </c>
      <c r="C51" s="18" t="s">
        <v>28</v>
      </c>
      <c r="D51" s="19" t="s">
        <v>5</v>
      </c>
      <c r="E51" s="20">
        <v>0.09</v>
      </c>
      <c r="F51" s="23">
        <v>2009</v>
      </c>
      <c r="G51" s="22">
        <v>1500000</v>
      </c>
      <c r="H51" s="22">
        <f>G51*E51</f>
        <v>135000</v>
      </c>
    </row>
    <row r="52" spans="1:8" x14ac:dyDescent="0.25">
      <c r="A52" s="16">
        <v>3</v>
      </c>
      <c r="B52" s="17" t="s">
        <v>30</v>
      </c>
      <c r="C52" s="18" t="s">
        <v>28</v>
      </c>
      <c r="D52" s="19" t="s">
        <v>5</v>
      </c>
      <c r="E52" s="31">
        <v>0.1981</v>
      </c>
      <c r="F52" s="23">
        <v>2013</v>
      </c>
      <c r="G52" s="22">
        <v>1500000</v>
      </c>
      <c r="H52" s="22">
        <f>G52*E52</f>
        <v>297150</v>
      </c>
    </row>
    <row r="53" spans="1:8" x14ac:dyDescent="0.25">
      <c r="A53" s="16">
        <v>4</v>
      </c>
      <c r="B53" s="17" t="s">
        <v>30</v>
      </c>
      <c r="C53" s="18" t="s">
        <v>28</v>
      </c>
      <c r="D53" s="19" t="s">
        <v>5</v>
      </c>
      <c r="E53" s="31">
        <v>2.2000000000000001E-3</v>
      </c>
      <c r="F53" s="23">
        <v>2013</v>
      </c>
      <c r="G53" s="22">
        <v>1500000</v>
      </c>
      <c r="H53" s="22">
        <f>G53*E53</f>
        <v>3300</v>
      </c>
    </row>
    <row r="54" spans="1:8" x14ac:dyDescent="0.25">
      <c r="A54" s="16"/>
      <c r="B54" s="15"/>
      <c r="C54" s="6"/>
      <c r="D54" s="7"/>
      <c r="E54" s="8">
        <f>SUM(E50:E53)</f>
        <v>0.38</v>
      </c>
      <c r="F54" s="23"/>
      <c r="G54" s="30"/>
      <c r="H54" s="22"/>
    </row>
    <row r="55" spans="1:8" x14ac:dyDescent="0.25">
      <c r="A55" s="32"/>
      <c r="B55" s="33" t="s">
        <v>38</v>
      </c>
      <c r="C55" s="34"/>
      <c r="D55" s="34"/>
      <c r="E55" s="35"/>
      <c r="F55" s="36"/>
      <c r="G55" s="37"/>
      <c r="H55" s="37"/>
    </row>
    <row r="56" spans="1:8" x14ac:dyDescent="0.25">
      <c r="A56" s="38">
        <v>1</v>
      </c>
      <c r="B56" s="24" t="s">
        <v>47</v>
      </c>
      <c r="C56" s="21" t="s">
        <v>37</v>
      </c>
      <c r="D56" s="25" t="s">
        <v>33</v>
      </c>
      <c r="E56" s="39">
        <v>0.5</v>
      </c>
      <c r="F56" s="23">
        <v>2006</v>
      </c>
      <c r="G56" s="37">
        <v>220000</v>
      </c>
      <c r="H56" s="37">
        <f>G56*E56</f>
        <v>110000</v>
      </c>
    </row>
    <row r="57" spans="1:8" x14ac:dyDescent="0.25">
      <c r="A57" s="16"/>
      <c r="B57" s="15"/>
      <c r="C57" s="6"/>
      <c r="D57" s="7"/>
      <c r="E57" s="8">
        <f>SUM(E56)</f>
        <v>0.5</v>
      </c>
      <c r="F57" s="8"/>
      <c r="G57" s="30"/>
      <c r="H57" s="22"/>
    </row>
    <row r="58" spans="1:8" x14ac:dyDescent="0.25">
      <c r="A58" s="26"/>
      <c r="B58" s="40" t="s">
        <v>46</v>
      </c>
      <c r="C58" s="26"/>
      <c r="D58" s="26"/>
      <c r="E58" s="41"/>
      <c r="F58" s="23"/>
      <c r="G58" s="42"/>
      <c r="H58" s="42"/>
    </row>
    <row r="59" spans="1:8" x14ac:dyDescent="0.25">
      <c r="A59" s="38">
        <v>1</v>
      </c>
      <c r="B59" s="24" t="s">
        <v>49</v>
      </c>
      <c r="C59" s="21" t="s">
        <v>31</v>
      </c>
      <c r="D59" s="43" t="s">
        <v>5</v>
      </c>
      <c r="E59" s="39">
        <v>0.5</v>
      </c>
      <c r="F59" s="44">
        <v>2011</v>
      </c>
      <c r="G59" s="37">
        <v>200000</v>
      </c>
      <c r="H59" s="37">
        <f>G59*E59</f>
        <v>100000</v>
      </c>
    </row>
    <row r="60" spans="1:8" x14ac:dyDescent="0.25">
      <c r="A60" s="38">
        <v>2</v>
      </c>
      <c r="B60" s="24" t="s">
        <v>50</v>
      </c>
      <c r="C60" s="21" t="s">
        <v>31</v>
      </c>
      <c r="D60" s="43" t="s">
        <v>5</v>
      </c>
      <c r="E60" s="39">
        <v>0.1</v>
      </c>
      <c r="F60" s="44">
        <v>2004</v>
      </c>
      <c r="G60" s="37">
        <v>200000</v>
      </c>
      <c r="H60" s="37">
        <f>G60*E60</f>
        <v>20000</v>
      </c>
    </row>
    <row r="61" spans="1:8" ht="15.75" customHeight="1" x14ac:dyDescent="0.25">
      <c r="A61" s="43"/>
      <c r="B61" s="45"/>
      <c r="C61" s="46"/>
      <c r="D61" s="43"/>
      <c r="E61" s="47">
        <f>SUM(E59:E60)</f>
        <v>0.6</v>
      </c>
      <c r="F61" s="46"/>
      <c r="G61" s="48"/>
      <c r="H61" s="49"/>
    </row>
    <row r="62" spans="1:8" x14ac:dyDescent="0.25">
      <c r="A62" s="16"/>
      <c r="B62" s="15" t="s">
        <v>25</v>
      </c>
      <c r="C62" s="6"/>
      <c r="D62" s="7"/>
      <c r="E62" s="5"/>
      <c r="F62" s="8"/>
      <c r="G62" s="30"/>
      <c r="H62" s="22"/>
    </row>
    <row r="63" spans="1:8" ht="13.5" customHeight="1" x14ac:dyDescent="0.25">
      <c r="A63" s="38">
        <v>1</v>
      </c>
      <c r="B63" s="24" t="s">
        <v>51</v>
      </c>
      <c r="C63" s="21" t="s">
        <v>39</v>
      </c>
      <c r="D63" s="25" t="s">
        <v>5</v>
      </c>
      <c r="E63" s="39">
        <v>0.16</v>
      </c>
      <c r="F63" s="21">
        <v>2011</v>
      </c>
      <c r="G63" s="22">
        <v>390000</v>
      </c>
      <c r="H63" s="22">
        <f>G63*E63</f>
        <v>62400</v>
      </c>
    </row>
    <row r="64" spans="1:8" ht="15" customHeight="1" x14ac:dyDescent="0.25">
      <c r="A64" s="38">
        <v>2</v>
      </c>
      <c r="B64" s="24" t="s">
        <v>52</v>
      </c>
      <c r="C64" s="24" t="s">
        <v>40</v>
      </c>
      <c r="D64" s="25" t="s">
        <v>5</v>
      </c>
      <c r="E64" s="39">
        <v>0.1</v>
      </c>
      <c r="F64" s="21">
        <v>2005</v>
      </c>
      <c r="G64" s="22">
        <v>390000</v>
      </c>
      <c r="H64" s="22">
        <f>G64*E64</f>
        <v>39000</v>
      </c>
    </row>
    <row r="65" spans="1:8" x14ac:dyDescent="0.25">
      <c r="A65" s="16"/>
      <c r="B65" s="15"/>
      <c r="C65" s="6"/>
      <c r="D65" s="7"/>
      <c r="E65" s="8">
        <f>SUM(E63:E64)</f>
        <v>0.26</v>
      </c>
      <c r="F65" s="23"/>
      <c r="G65" s="30"/>
      <c r="H65" s="22"/>
    </row>
    <row r="66" spans="1:8" ht="36" x14ac:dyDescent="0.25">
      <c r="A66" s="32"/>
      <c r="B66" s="33" t="s">
        <v>41</v>
      </c>
      <c r="C66" s="34"/>
      <c r="D66" s="34"/>
      <c r="E66" s="35"/>
      <c r="F66" s="36"/>
      <c r="G66" s="37"/>
      <c r="H66" s="50"/>
    </row>
    <row r="67" spans="1:8" x14ac:dyDescent="0.25">
      <c r="A67" s="38">
        <v>1</v>
      </c>
      <c r="B67" s="24" t="s">
        <v>53</v>
      </c>
      <c r="C67" s="21" t="s">
        <v>43</v>
      </c>
      <c r="D67" s="25" t="s">
        <v>42</v>
      </c>
      <c r="E67" s="39">
        <v>210</v>
      </c>
      <c r="F67" s="23">
        <v>2010</v>
      </c>
      <c r="G67" s="37"/>
      <c r="H67" s="37"/>
    </row>
    <row r="68" spans="1:8" x14ac:dyDescent="0.25">
      <c r="A68" s="38">
        <v>2</v>
      </c>
      <c r="B68" s="24" t="s">
        <v>54</v>
      </c>
      <c r="C68" s="21" t="s">
        <v>43</v>
      </c>
      <c r="D68" s="25" t="s">
        <v>42</v>
      </c>
      <c r="E68" s="39">
        <v>120</v>
      </c>
      <c r="F68" s="23">
        <v>2010</v>
      </c>
      <c r="G68" s="37"/>
      <c r="H68" s="37"/>
    </row>
    <row r="69" spans="1:8" x14ac:dyDescent="0.25">
      <c r="A69" s="38">
        <v>3</v>
      </c>
      <c r="B69" s="24" t="s">
        <v>55</v>
      </c>
      <c r="C69" s="21" t="s">
        <v>43</v>
      </c>
      <c r="D69" s="25" t="s">
        <v>42</v>
      </c>
      <c r="E69" s="39">
        <v>210</v>
      </c>
      <c r="F69" s="23">
        <v>2009</v>
      </c>
      <c r="G69" s="37"/>
      <c r="H69" s="37"/>
    </row>
    <row r="70" spans="1:8" x14ac:dyDescent="0.25">
      <c r="A70" s="38">
        <v>4</v>
      </c>
      <c r="B70" s="24" t="s">
        <v>56</v>
      </c>
      <c r="C70" s="21" t="s">
        <v>43</v>
      </c>
      <c r="D70" s="25" t="s">
        <v>42</v>
      </c>
      <c r="E70" s="39">
        <v>132</v>
      </c>
      <c r="F70" s="23">
        <v>2009</v>
      </c>
      <c r="G70" s="37"/>
      <c r="H70" s="37"/>
    </row>
    <row r="71" spans="1:8" x14ac:dyDescent="0.25">
      <c r="A71" s="38">
        <v>5</v>
      </c>
      <c r="B71" s="24" t="s">
        <v>57</v>
      </c>
      <c r="C71" s="21" t="s">
        <v>43</v>
      </c>
      <c r="D71" s="25" t="s">
        <v>42</v>
      </c>
      <c r="E71" s="39">
        <v>216</v>
      </c>
      <c r="F71" s="23">
        <v>2010</v>
      </c>
      <c r="G71" s="37"/>
      <c r="H71" s="37"/>
    </row>
    <row r="72" spans="1:8" x14ac:dyDescent="0.25">
      <c r="A72" s="26"/>
      <c r="B72" s="27"/>
      <c r="C72" s="26"/>
      <c r="D72" s="26"/>
      <c r="E72" s="28">
        <f>SUM(E67:E71)</f>
        <v>888</v>
      </c>
      <c r="F72" s="23"/>
      <c r="G72" s="29"/>
      <c r="H72" s="29"/>
    </row>
    <row r="73" spans="1:8" ht="36" x14ac:dyDescent="0.25">
      <c r="A73" s="32"/>
      <c r="B73" s="33" t="s">
        <v>44</v>
      </c>
      <c r="C73" s="51"/>
      <c r="D73" s="34"/>
      <c r="E73" s="52"/>
      <c r="F73" s="36"/>
      <c r="G73" s="37"/>
      <c r="H73" s="37"/>
    </row>
    <row r="74" spans="1:8" x14ac:dyDescent="0.25">
      <c r="A74" s="38">
        <v>1</v>
      </c>
      <c r="B74" s="24" t="s">
        <v>58</v>
      </c>
      <c r="C74" s="21" t="s">
        <v>45</v>
      </c>
      <c r="D74" s="25" t="s">
        <v>42</v>
      </c>
      <c r="E74" s="39">
        <v>1400</v>
      </c>
      <c r="F74" s="23">
        <v>2009</v>
      </c>
      <c r="G74" s="37"/>
      <c r="H74" s="37"/>
    </row>
    <row r="75" spans="1:8" x14ac:dyDescent="0.25">
      <c r="A75" s="38">
        <v>2</v>
      </c>
      <c r="B75" s="24" t="s">
        <v>59</v>
      </c>
      <c r="C75" s="21" t="s">
        <v>45</v>
      </c>
      <c r="D75" s="25" t="s">
        <v>42</v>
      </c>
      <c r="E75" s="39">
        <v>150</v>
      </c>
      <c r="F75" s="23">
        <v>2009</v>
      </c>
      <c r="G75" s="37"/>
      <c r="H75" s="37"/>
    </row>
    <row r="76" spans="1:8" x14ac:dyDescent="0.25">
      <c r="A76" s="38">
        <v>3</v>
      </c>
      <c r="B76" s="24" t="s">
        <v>60</v>
      </c>
      <c r="C76" s="21" t="s">
        <v>45</v>
      </c>
      <c r="D76" s="25" t="s">
        <v>42</v>
      </c>
      <c r="E76" s="39">
        <v>1000</v>
      </c>
      <c r="F76" s="23">
        <v>2010</v>
      </c>
      <c r="G76" s="37"/>
      <c r="H76" s="37"/>
    </row>
    <row r="77" spans="1:8" x14ac:dyDescent="0.25">
      <c r="A77" s="38">
        <v>4</v>
      </c>
      <c r="B77" s="24" t="s">
        <v>61</v>
      </c>
      <c r="C77" s="21" t="s">
        <v>45</v>
      </c>
      <c r="D77" s="25" t="s">
        <v>42</v>
      </c>
      <c r="E77" s="39">
        <v>300</v>
      </c>
      <c r="F77" s="23">
        <v>2009</v>
      </c>
      <c r="G77" s="37"/>
      <c r="H77" s="37"/>
    </row>
    <row r="78" spans="1:8" x14ac:dyDescent="0.25">
      <c r="A78" s="38">
        <v>5</v>
      </c>
      <c r="B78" s="24" t="s">
        <v>61</v>
      </c>
      <c r="C78" s="21" t="s">
        <v>45</v>
      </c>
      <c r="D78" s="25" t="s">
        <v>42</v>
      </c>
      <c r="E78" s="39">
        <v>200</v>
      </c>
      <c r="F78" s="23">
        <v>2009</v>
      </c>
      <c r="G78" s="37"/>
      <c r="H78" s="37"/>
    </row>
    <row r="79" spans="1:8" x14ac:dyDescent="0.25">
      <c r="A79" s="38">
        <v>6</v>
      </c>
      <c r="B79" s="24" t="s">
        <v>62</v>
      </c>
      <c r="C79" s="21" t="s">
        <v>45</v>
      </c>
      <c r="D79" s="25" t="s">
        <v>42</v>
      </c>
      <c r="E79" s="39">
        <v>300</v>
      </c>
      <c r="F79" s="23">
        <v>2010</v>
      </c>
      <c r="G79" s="37"/>
      <c r="H79" s="37"/>
    </row>
    <row r="80" spans="1:8" x14ac:dyDescent="0.25">
      <c r="A80" s="38">
        <v>7</v>
      </c>
      <c r="B80" s="24" t="s">
        <v>63</v>
      </c>
      <c r="C80" s="21" t="s">
        <v>45</v>
      </c>
      <c r="D80" s="25" t="s">
        <v>42</v>
      </c>
      <c r="E80" s="39">
        <v>601.65</v>
      </c>
      <c r="F80" s="23">
        <v>2009</v>
      </c>
      <c r="G80" s="37"/>
      <c r="H80" s="37"/>
    </row>
    <row r="81" spans="1:8" x14ac:dyDescent="0.25">
      <c r="A81" s="26"/>
      <c r="B81" s="27"/>
      <c r="C81" s="26"/>
      <c r="D81" s="26"/>
      <c r="E81" s="28">
        <f>SUM(E74:E80)</f>
        <v>3951.65</v>
      </c>
      <c r="F81" s="23"/>
      <c r="G81" s="29"/>
      <c r="H81" s="29"/>
    </row>
    <row r="82" spans="1:8" ht="24" x14ac:dyDescent="0.25">
      <c r="A82" s="26"/>
      <c r="B82" s="53" t="s">
        <v>6</v>
      </c>
      <c r="C82" s="26"/>
      <c r="D82" s="23"/>
      <c r="E82" s="54"/>
      <c r="F82" s="23"/>
      <c r="G82" s="29"/>
      <c r="H82" s="29"/>
    </row>
    <row r="83" spans="1:8" ht="24" x14ac:dyDescent="0.25">
      <c r="A83" s="26">
        <f>A82+1</f>
        <v>1</v>
      </c>
      <c r="B83" s="27" t="s">
        <v>7</v>
      </c>
      <c r="C83" s="26"/>
      <c r="D83" s="23" t="s">
        <v>8</v>
      </c>
      <c r="E83" s="41">
        <v>877</v>
      </c>
      <c r="F83" s="23">
        <v>1988</v>
      </c>
      <c r="G83" s="29"/>
      <c r="H83" s="29"/>
    </row>
    <row r="84" spans="1:8" ht="24" x14ac:dyDescent="0.25">
      <c r="A84" s="26">
        <f>A83+1</f>
        <v>2</v>
      </c>
      <c r="B84" s="27" t="s">
        <v>9</v>
      </c>
      <c r="C84" s="23"/>
      <c r="D84" s="23" t="s">
        <v>8</v>
      </c>
      <c r="E84" s="41">
        <v>180</v>
      </c>
      <c r="F84" s="23">
        <v>1988</v>
      </c>
      <c r="G84" s="29"/>
      <c r="H84" s="29"/>
    </row>
    <row r="85" spans="1:8" ht="24" x14ac:dyDescent="0.25">
      <c r="A85" s="26">
        <f>A84+1</f>
        <v>3</v>
      </c>
      <c r="B85" s="27" t="s">
        <v>10</v>
      </c>
      <c r="C85" s="23"/>
      <c r="D85" s="23" t="s">
        <v>8</v>
      </c>
      <c r="E85" s="41">
        <v>153</v>
      </c>
      <c r="F85" s="23">
        <v>1988</v>
      </c>
      <c r="G85" s="29"/>
      <c r="H85" s="29"/>
    </row>
    <row r="86" spans="1:8" ht="24" x14ac:dyDescent="0.25">
      <c r="A86" s="26">
        <f>A85+1</f>
        <v>4</v>
      </c>
      <c r="B86" s="27" t="s">
        <v>11</v>
      </c>
      <c r="C86" s="23"/>
      <c r="D86" s="23" t="s">
        <v>8</v>
      </c>
      <c r="E86" s="41">
        <v>172</v>
      </c>
      <c r="F86" s="23">
        <v>1988</v>
      </c>
      <c r="G86" s="29"/>
      <c r="H86" s="29"/>
    </row>
    <row r="87" spans="1:8" x14ac:dyDescent="0.25">
      <c r="A87" s="26">
        <f>A86+1</f>
        <v>5</v>
      </c>
      <c r="B87" s="27" t="s">
        <v>12</v>
      </c>
      <c r="C87" s="23"/>
      <c r="D87" s="23" t="s">
        <v>8</v>
      </c>
      <c r="E87" s="41">
        <v>6</v>
      </c>
      <c r="F87" s="23">
        <v>1988</v>
      </c>
      <c r="G87" s="29"/>
      <c r="H87" s="29"/>
    </row>
    <row r="88" spans="1:8" x14ac:dyDescent="0.25">
      <c r="A88" s="26"/>
      <c r="B88" s="27"/>
      <c r="C88" s="23"/>
      <c r="D88" s="26"/>
      <c r="E88" s="55">
        <v>1388</v>
      </c>
      <c r="F88" s="23"/>
      <c r="G88" s="29"/>
      <c r="H88" s="29"/>
    </row>
    <row r="89" spans="1:8" ht="24" x14ac:dyDescent="0.25">
      <c r="A89" s="26">
        <f>A88+1</f>
        <v>1</v>
      </c>
      <c r="B89" s="53" t="s">
        <v>13</v>
      </c>
      <c r="C89" s="23"/>
      <c r="D89" s="26" t="s">
        <v>14</v>
      </c>
      <c r="E89" s="55" t="s">
        <v>15</v>
      </c>
      <c r="F89" s="23">
        <v>1979</v>
      </c>
      <c r="G89" s="29"/>
      <c r="H89" s="29"/>
    </row>
  </sheetData>
  <mergeCells count="5">
    <mergeCell ref="A1:H1"/>
    <mergeCell ref="A2:H2"/>
    <mergeCell ref="A3:H3"/>
    <mergeCell ref="A4:H4"/>
    <mergeCell ref="A5:H5"/>
  </mergeCells>
  <hyperlinks>
    <hyperlink ref="A3" r:id="rId1"/>
    <hyperlink ref="A4:I4" r:id="rId2" display="http://rosrezerv52.ru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www.rosrezerv52.ru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2018-06-29T11:32:13Z</dcterms:modified>
</cp:coreProperties>
</file>